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 Posgrados\5 Especialización en Asesoría Integral de Cultivos Semestrales\Creación, normatividad, plan estudios\"/>
    </mc:Choice>
  </mc:AlternateContent>
  <bookViews>
    <workbookView xWindow="0" yWindow="0" windowWidth="13620" windowHeight="11235"/>
  </bookViews>
  <sheets>
    <sheet name="Malla por creditos" sheetId="2" r:id="rId1"/>
    <sheet name="Malla por horas 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3" l="1"/>
  <c r="B35" i="3"/>
  <c r="G34" i="3"/>
  <c r="H34" i="3" s="1"/>
  <c r="G33" i="3"/>
  <c r="H33" i="3" s="1"/>
  <c r="G32" i="3"/>
  <c r="H32" i="3" s="1"/>
  <c r="F29" i="3"/>
  <c r="E29" i="3"/>
  <c r="D29" i="3"/>
  <c r="A28" i="3"/>
  <c r="I27" i="3"/>
  <c r="G27" i="3"/>
  <c r="H27" i="3" s="1"/>
  <c r="I26" i="3"/>
  <c r="G26" i="3"/>
  <c r="H26" i="3" s="1"/>
  <c r="I23" i="3"/>
  <c r="G23" i="3"/>
  <c r="H23" i="3" s="1"/>
  <c r="I22" i="3"/>
  <c r="G22" i="3"/>
  <c r="H22" i="3" s="1"/>
  <c r="I16" i="3"/>
  <c r="G16" i="3"/>
  <c r="H16" i="3" s="1"/>
  <c r="I14" i="3"/>
  <c r="I29" i="3" s="1"/>
  <c r="G14" i="3"/>
  <c r="G29" i="3" s="1"/>
  <c r="G30" i="3" s="1"/>
  <c r="I10" i="3"/>
  <c r="G10" i="3"/>
  <c r="H10" i="3" s="1"/>
  <c r="I8" i="3"/>
  <c r="G8" i="3"/>
  <c r="H8" i="3" s="1"/>
  <c r="I5" i="3"/>
  <c r="G5" i="3"/>
  <c r="H5" i="3" s="1"/>
  <c r="H37" i="3" l="1"/>
  <c r="H36" i="3"/>
  <c r="D30" i="3"/>
  <c r="E30" i="3"/>
  <c r="F30" i="3"/>
  <c r="H14" i="3"/>
  <c r="H38" i="3" s="1"/>
  <c r="H29" i="3" l="1"/>
  <c r="H30" i="3" s="1"/>
  <c r="H39" i="3"/>
</calcChain>
</file>

<file path=xl/comments1.xml><?xml version="1.0" encoding="utf-8"?>
<comments xmlns="http://schemas.openxmlformats.org/spreadsheetml/2006/main">
  <authors>
    <author>tc={B58C0A39-5AD7-4E89-98C7-24AA97F799F9}</author>
  </authors>
  <commentList>
    <comment ref="F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Los estudiantes podrán asistir a las empresas  en grupo (momentos de encuentro para construir las experiencias significativas) o de manera individual.</t>
        </r>
      </text>
    </comment>
  </commentList>
</comments>
</file>

<file path=xl/sharedStrings.xml><?xml version="1.0" encoding="utf-8"?>
<sst xmlns="http://schemas.openxmlformats.org/spreadsheetml/2006/main" count="133" uniqueCount="110">
  <si>
    <t xml:space="preserve">PROCEDIMIENTO DETERMINACION DE LINEAMIENTOS CURRICULARES  </t>
  </si>
  <si>
    <t xml:space="preserve">Páginas 1 de 1
</t>
  </si>
  <si>
    <t>Código: FO-P02-F02</t>
  </si>
  <si>
    <t>ESTRUCTURA CURRICULAR Y PLAN DE ESTUDIOS</t>
  </si>
  <si>
    <t>Versión: 02</t>
  </si>
  <si>
    <t>Cr.</t>
  </si>
  <si>
    <t>SEMESTRE II</t>
  </si>
  <si>
    <t>Manejo Eficiente de Suelos y Aguas, MESA</t>
  </si>
  <si>
    <t>X</t>
  </si>
  <si>
    <t xml:space="preserve">Técnicas de Manejo Genético y Fisiológico de Cultivos Semestrales. </t>
  </si>
  <si>
    <t xml:space="preserve">Planeación y Gestión de Costos de la Producción de Cultivos Semestrales. </t>
  </si>
  <si>
    <t>Nuevas Tecnologías Aplicadas al Agro- NTAA</t>
  </si>
  <si>
    <t>Internet de las cosas</t>
  </si>
  <si>
    <t>SIG</t>
  </si>
  <si>
    <t>SIMA y SIFA</t>
  </si>
  <si>
    <t xml:space="preserve">Industrialización y Comercialización de Cultivos Semestrales. </t>
  </si>
  <si>
    <t>Almacenamiento y secamiento</t>
  </si>
  <si>
    <t>Optativa I (Línea manejo agronómico)</t>
  </si>
  <si>
    <t>Levantamiento y Clasificación Taxonómica de Suelos</t>
  </si>
  <si>
    <t>Fisiología del Estrés y de las Adaptaciones</t>
  </si>
  <si>
    <t>Agroclimatología Avanzada</t>
  </si>
  <si>
    <t>Optativa II (Línea economía-administración agraria. )</t>
  </si>
  <si>
    <t>Mercadeo y Logística Avanzada</t>
  </si>
  <si>
    <t>Sistemas Administrativos</t>
  </si>
  <si>
    <t>Gestión del Talento Humano</t>
  </si>
  <si>
    <t>Administración de Maquinaria y Equipo</t>
  </si>
  <si>
    <t>Maquinaria y mantenimiento</t>
  </si>
  <si>
    <t>Electiva</t>
  </si>
  <si>
    <t>UT</t>
  </si>
  <si>
    <t xml:space="preserve">Trabajo Integrador </t>
  </si>
  <si>
    <t>Proyecto productivo, de desarrollo tecnológico o innovación.</t>
  </si>
  <si>
    <t>SACFA- Sistema Administrativo Computalizado de Fincas Arroceras</t>
  </si>
  <si>
    <t>Nuevos nichos de Mercado</t>
  </si>
  <si>
    <t>Clasiicación de los suelos</t>
  </si>
  <si>
    <t xml:space="preserve">Temas a Desarrollar </t>
  </si>
  <si>
    <t>Diagnóstico y diseño de sistemas de riego</t>
  </si>
  <si>
    <t>Diagnóstico físico, Manejo integrado de la adecuación y preparación del suelo</t>
  </si>
  <si>
    <t>Producción de semilla de variedades e híbridos en la producción de arroz</t>
  </si>
  <si>
    <t>Manejo de las variedades de acuerdo a la fenología, imteracción genotipo ambiente</t>
  </si>
  <si>
    <t>Diagnóstico y planificación</t>
  </si>
  <si>
    <t>Planificación</t>
  </si>
  <si>
    <t>Utilización de sensores</t>
  </si>
  <si>
    <t>Servicos agroclimáticos</t>
  </si>
  <si>
    <t>Fisiologia del estrés en el cultivo del arroz</t>
  </si>
  <si>
    <t>Según propuesta</t>
  </si>
  <si>
    <t>Fecha de aprobación: 27/01/17</t>
  </si>
  <si>
    <t xml:space="preserve">Modulo </t>
  </si>
  <si>
    <t>Unidades</t>
  </si>
  <si>
    <t>Unidad 1: Técnicas de mecanización agrícola para la conservación de la salud física del suelo</t>
  </si>
  <si>
    <t>Unidad 2: Técnicas de regulación hídrica para la conservación de la salud química y biológica del suelo.</t>
  </si>
  <si>
    <t>Unidad 1: Producción de semillas certificadas.</t>
  </si>
  <si>
    <t xml:space="preserve">Unidad 2: Fisiología aplicada a fertilización y manejo integrado de plagas, enfermedades y arvenses. </t>
  </si>
  <si>
    <t xml:space="preserve">Unidad 1: Planificación estratégica para la producción </t>
  </si>
  <si>
    <t>Unidad 2: Gestión de costos y presupuestos</t>
  </si>
  <si>
    <t xml:space="preserve">Unidad 3: Formulación y evaluación de proyectos de producción </t>
  </si>
  <si>
    <t>Unidad 1. Tecnologías de Percepción Remota</t>
  </si>
  <si>
    <t>Unidad 2. Sistemas de Información Georeferenciado</t>
  </si>
  <si>
    <t>Unidad 3. Tecnologías de Sensoramiento y Automatización</t>
  </si>
  <si>
    <t>Unidad 4. Sistemas de Gestión e Información Técnica y Administrativa para la Implementación de la Agricultura de Precisión.</t>
  </si>
  <si>
    <t>Unidad 1. Técnicas de conservación de granos y semillas.</t>
  </si>
  <si>
    <t>Unidad 2. Estrategias de mercadeo agrícola e innovación de productos.</t>
  </si>
  <si>
    <t xml:space="preserve">SEMESTRE </t>
  </si>
  <si>
    <t>Créditos Académicos</t>
  </si>
  <si>
    <t>Asignatura</t>
  </si>
  <si>
    <t xml:space="preserve">Módulo  </t>
  </si>
  <si>
    <t>Horas de trabajo virtual (sincrónico)</t>
  </si>
  <si>
    <t>Horas de trabajo virtual (asincrónico)</t>
  </si>
  <si>
    <t>Horas de trabajo dual</t>
  </si>
  <si>
    <t>Total horas de trabajo directo</t>
  </si>
  <si>
    <t>Total horas de trabajo independiente</t>
  </si>
  <si>
    <t xml:space="preserve">Horas de trabajo totales </t>
  </si>
  <si>
    <t>Manejo Eficiente de Suelos y Aguas, MESA (Fedearroz/ Agrosavia)</t>
  </si>
  <si>
    <t>Modulo 1: Técnicas de mecanización agrícola para la conservación de la salud física del suelo</t>
  </si>
  <si>
    <t>Módulo 2: Técnicas de regulación hídrica para la conservación de la salud química y biológica del suelo.</t>
  </si>
  <si>
    <t>Subtotal MESA</t>
  </si>
  <si>
    <t>Técnicas de Manejo Genético y Fisiológico de Cultivos Semestrales. (Pajonales, Fedearroz, Fenalce, Acosemillas)</t>
  </si>
  <si>
    <t>Módulo 1: Producción de semillas certificadas.</t>
  </si>
  <si>
    <t xml:space="preserve">Módulo 2: Fisiología aplicada a fertilización y manejo integrado de plagas, enfermedades y arvenses. </t>
  </si>
  <si>
    <t xml:space="preserve">Subtotal Manejo Genético </t>
  </si>
  <si>
    <t>Optativa I: Optativa I: Área de Formación Disciplinar (Manejo Agronómico)</t>
  </si>
  <si>
    <t>Opativa I</t>
  </si>
  <si>
    <t>Subtotal Optativa I</t>
  </si>
  <si>
    <t xml:space="preserve">Módulo 1: Planificación estratégica para producción </t>
  </si>
  <si>
    <t>Módulo 2: Gestión de costos y presupuesto</t>
  </si>
  <si>
    <t xml:space="preserve">Módulo 3: Formulación y evaluación de proyectos de producción </t>
  </si>
  <si>
    <t>Subtotal Módulo Planeación</t>
  </si>
  <si>
    <t>Pendiente</t>
  </si>
  <si>
    <t>Optativa II: Área de Profundización (Línea Administración-Economía Agraria)</t>
  </si>
  <si>
    <t>Optativa II</t>
  </si>
  <si>
    <t>Subtotal Optativa II</t>
  </si>
  <si>
    <t>Nuevas Tecnologías Aplicadas al Agro- NTAA (Pajonales)</t>
  </si>
  <si>
    <t>Módulo 1. Tecnologías de Percepción Remota</t>
  </si>
  <si>
    <t>Módulo 2. Sistemas de Información Georeferenciado</t>
  </si>
  <si>
    <t>Módulo 3. Tecnologías de Sensoramiento y Automatización</t>
  </si>
  <si>
    <t>Módulo 4. Sistemas de Gestión e Información Técnica y Administrativa para la Implementación de la Agricultura de Precisión.</t>
  </si>
  <si>
    <t>Subtotal NTAA</t>
  </si>
  <si>
    <t>Módulo 1. Técnicas de conservación de granos y semillas.</t>
  </si>
  <si>
    <t>Módulo 2. Estrategias de mercadeo agrícola e innovación de productos.</t>
  </si>
  <si>
    <t>Subtotal Comercialización e Industria</t>
  </si>
  <si>
    <t>Trabajo Integrador</t>
  </si>
  <si>
    <t xml:space="preserve">Totales </t>
  </si>
  <si>
    <t>Porcentaje</t>
  </si>
  <si>
    <t>Obligatorio</t>
  </si>
  <si>
    <t>Electivo</t>
  </si>
  <si>
    <t>Optativo</t>
  </si>
  <si>
    <t>Horas primer semestre</t>
  </si>
  <si>
    <t>Horas segundo semestre</t>
  </si>
  <si>
    <t xml:space="preserve">Horas de trabajo dual </t>
  </si>
  <si>
    <t xml:space="preserve">Horas de trabajo virtual </t>
  </si>
  <si>
    <t>Horas de trabajo independiente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</si>
</sst>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rgb="FF000000"/>
      <name val="Calibri"/>
    </font>
    <font>
      <sz val="12"/>
      <color rgb="FF000000"/>
      <name val="Calibri"/>
    </font>
    <font>
      <sz val="12"/>
      <color rgb="FF000000"/>
      <name val="Century Gothic"/>
    </font>
    <font>
      <b/>
      <sz val="14"/>
      <color rgb="FF008000"/>
      <name val="Arial"/>
    </font>
    <font>
      <sz val="11"/>
      <name val="Calibri"/>
    </font>
    <font>
      <b/>
      <sz val="12"/>
      <name val="Arial"/>
    </font>
    <font>
      <b/>
      <sz val="12"/>
      <color rgb="FFFF0000"/>
      <name val="Arial"/>
    </font>
    <font>
      <b/>
      <sz val="10"/>
      <name val="Arial"/>
    </font>
    <font>
      <b/>
      <sz val="12"/>
      <color rgb="FF000000"/>
      <name val="Century Gothic"/>
    </font>
    <font>
      <b/>
      <sz val="10"/>
      <color rgb="FF000000"/>
      <name val="Century Gothic"/>
    </font>
    <font>
      <sz val="9"/>
      <color rgb="FF000000"/>
      <name val="Century Gothic"/>
    </font>
    <font>
      <b/>
      <sz val="9"/>
      <color rgb="FF000000"/>
      <name val="Century Gothic"/>
    </font>
    <font>
      <sz val="11"/>
      <color rgb="FF000000"/>
      <name val="Century Gothic"/>
    </font>
    <font>
      <sz val="8"/>
      <name val="Calibri"/>
    </font>
    <font>
      <sz val="11"/>
      <color rgb="FF000000"/>
      <name val="Calibri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6591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66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1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0" xfId="0" applyNumberFormat="1"/>
    <xf numFmtId="0" fontId="0" fillId="3" borderId="1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4" borderId="1" xfId="0" applyFill="1" applyBorder="1"/>
    <xf numFmtId="0" fontId="0" fillId="3" borderId="1" xfId="0" applyFill="1" applyBorder="1"/>
    <xf numFmtId="9" fontId="0" fillId="0" borderId="0" xfId="1" applyFont="1"/>
    <xf numFmtId="0" fontId="0" fillId="0" borderId="1" xfId="0" applyBorder="1" applyAlignment="1">
      <alignment horizontal="left" wrapText="1"/>
    </xf>
    <xf numFmtId="1" fontId="0" fillId="0" borderId="1" xfId="0" applyNumberFormat="1" applyBorder="1"/>
    <xf numFmtId="0" fontId="1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1" applyFont="1" applyBorder="1"/>
    <xf numFmtId="0" fontId="18" fillId="0" borderId="1" xfId="0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9" fontId="0" fillId="0" borderId="0" xfId="0" applyNumberFormat="1"/>
    <xf numFmtId="0" fontId="0" fillId="0" borderId="1" xfId="0" applyFill="1" applyBorder="1"/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19050</xdr:rowOff>
    </xdr:from>
    <xdr:ext cx="828675" cy="762000"/>
    <xdr:pic>
      <xdr:nvPicPr>
        <xdr:cNvPr id="2" name="image1.png">
          <a:extLst>
            <a:ext uri="{FF2B5EF4-FFF2-40B4-BE49-F238E27FC236}">
              <a16:creationId xmlns:a16="http://schemas.microsoft.com/office/drawing/2014/main" id="{6A931463-09CA-4DA0-B7CE-FAD7831AB52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9050"/>
          <a:ext cx="828675" cy="762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abSelected="1" zoomScale="80" zoomScaleNormal="80" workbookViewId="0">
      <selection activeCell="A6" sqref="A6"/>
    </sheetView>
  </sheetViews>
  <sheetFormatPr baseColWidth="10" defaultColWidth="14.42578125" defaultRowHeight="15" customHeight="1"/>
  <cols>
    <col min="1" max="1" width="24.140625" style="3" customWidth="1"/>
    <col min="2" max="2" width="84.7109375" style="3" customWidth="1"/>
    <col min="3" max="3" width="64" style="12" customWidth="1"/>
    <col min="4" max="4" width="12.7109375" style="3" customWidth="1"/>
    <col min="5" max="5" width="7.7109375" style="3" customWidth="1"/>
    <col min="6" max="6" width="13.5703125" style="3" customWidth="1"/>
    <col min="7" max="7" width="7.85546875" style="3" customWidth="1"/>
    <col min="8" max="9" width="14.42578125" style="3"/>
    <col min="15" max="16384" width="14.42578125" style="3"/>
  </cols>
  <sheetData>
    <row r="1" spans="1:7" ht="17.25" customHeight="1">
      <c r="A1" s="4"/>
      <c r="B1" s="5"/>
      <c r="C1" s="10"/>
      <c r="D1" s="6"/>
      <c r="E1" s="6"/>
      <c r="F1" s="49" t="s">
        <v>1</v>
      </c>
      <c r="G1" s="49"/>
    </row>
    <row r="2" spans="1:7" ht="17.25" customHeight="1">
      <c r="A2" s="6"/>
      <c r="B2" s="7" t="s">
        <v>0</v>
      </c>
      <c r="C2" s="11"/>
      <c r="D2" s="8"/>
      <c r="E2" s="8"/>
      <c r="F2" s="50" t="s">
        <v>2</v>
      </c>
      <c r="G2" s="50"/>
    </row>
    <row r="3" spans="1:7" ht="17.25" customHeight="1">
      <c r="A3" s="6"/>
      <c r="B3" s="9" t="s">
        <v>3</v>
      </c>
      <c r="C3" s="11"/>
      <c r="D3" s="8"/>
      <c r="E3" s="8"/>
      <c r="F3" s="50" t="s">
        <v>4</v>
      </c>
      <c r="G3" s="50"/>
    </row>
    <row r="4" spans="1:7" ht="17.25" customHeight="1">
      <c r="A4" s="6"/>
      <c r="B4" s="8"/>
      <c r="C4" s="11"/>
      <c r="D4" s="51" t="s">
        <v>45</v>
      </c>
      <c r="E4" s="51"/>
      <c r="F4" s="51"/>
      <c r="G4" s="51"/>
    </row>
    <row r="5" spans="1:7" ht="17.25" customHeight="1">
      <c r="A5" s="8"/>
      <c r="B5" s="8"/>
      <c r="C5" s="11"/>
      <c r="D5" s="8"/>
      <c r="E5" s="8"/>
    </row>
    <row r="6" spans="1:7" ht="54" customHeight="1">
      <c r="A6" s="13" t="s">
        <v>46</v>
      </c>
      <c r="B6" s="13" t="s">
        <v>47</v>
      </c>
      <c r="C6" s="13" t="s">
        <v>34</v>
      </c>
      <c r="D6" s="16" t="s">
        <v>61</v>
      </c>
      <c r="E6" s="17" t="s">
        <v>5</v>
      </c>
      <c r="F6" s="18" t="s">
        <v>6</v>
      </c>
      <c r="G6" s="17" t="s">
        <v>5</v>
      </c>
    </row>
    <row r="7" spans="1:7" ht="69.75" customHeight="1">
      <c r="A7" s="46" t="s">
        <v>7</v>
      </c>
      <c r="B7" s="14" t="s">
        <v>48</v>
      </c>
      <c r="C7" s="15" t="s">
        <v>36</v>
      </c>
      <c r="D7" s="47" t="s">
        <v>8</v>
      </c>
      <c r="E7" s="47">
        <v>6</v>
      </c>
      <c r="F7" s="19"/>
      <c r="G7" s="19"/>
    </row>
    <row r="8" spans="1:7" ht="69.75" customHeight="1">
      <c r="A8" s="46"/>
      <c r="B8" s="14" t="s">
        <v>49</v>
      </c>
      <c r="C8" s="15" t="s">
        <v>35</v>
      </c>
      <c r="D8" s="47"/>
      <c r="E8" s="47"/>
      <c r="F8" s="19"/>
      <c r="G8" s="19"/>
    </row>
    <row r="9" spans="1:7" ht="69.75" customHeight="1">
      <c r="A9" s="46" t="s">
        <v>9</v>
      </c>
      <c r="B9" s="14" t="s">
        <v>50</v>
      </c>
      <c r="C9" s="15" t="s">
        <v>37</v>
      </c>
      <c r="D9" s="47" t="s">
        <v>8</v>
      </c>
      <c r="E9" s="48">
        <v>4</v>
      </c>
      <c r="F9" s="19"/>
      <c r="G9" s="19"/>
    </row>
    <row r="10" spans="1:7" ht="69.75" customHeight="1">
      <c r="A10" s="46"/>
      <c r="B10" s="14" t="s">
        <v>51</v>
      </c>
      <c r="C10" s="15" t="s">
        <v>38</v>
      </c>
      <c r="D10" s="47"/>
      <c r="E10" s="48"/>
      <c r="F10" s="19"/>
      <c r="G10" s="19"/>
    </row>
    <row r="11" spans="1:7" ht="69.75" customHeight="1">
      <c r="A11" s="46" t="s">
        <v>10</v>
      </c>
      <c r="B11" s="14" t="s">
        <v>52</v>
      </c>
      <c r="C11" s="15" t="s">
        <v>39</v>
      </c>
      <c r="D11" s="47" t="s">
        <v>8</v>
      </c>
      <c r="E11" s="48">
        <v>4</v>
      </c>
      <c r="F11" s="19"/>
      <c r="G11" s="19"/>
    </row>
    <row r="12" spans="1:7" ht="69.75" customHeight="1">
      <c r="A12" s="46"/>
      <c r="B12" s="14" t="s">
        <v>53</v>
      </c>
      <c r="C12" s="15" t="s">
        <v>31</v>
      </c>
      <c r="D12" s="47"/>
      <c r="E12" s="48"/>
      <c r="F12" s="19"/>
      <c r="G12" s="19"/>
    </row>
    <row r="13" spans="1:7" ht="69.75" customHeight="1">
      <c r="A13" s="46"/>
      <c r="B13" s="14" t="s">
        <v>54</v>
      </c>
      <c r="C13" s="15" t="s">
        <v>40</v>
      </c>
      <c r="D13" s="47"/>
      <c r="E13" s="48"/>
      <c r="F13" s="19"/>
      <c r="G13" s="19"/>
    </row>
    <row r="14" spans="1:7" ht="69.75" customHeight="1">
      <c r="A14" s="46" t="s">
        <v>17</v>
      </c>
      <c r="B14" s="21" t="s">
        <v>18</v>
      </c>
      <c r="C14" s="15" t="s">
        <v>33</v>
      </c>
      <c r="D14" s="19" t="s">
        <v>8</v>
      </c>
      <c r="E14" s="19">
        <v>2</v>
      </c>
      <c r="F14" s="19"/>
      <c r="G14" s="19"/>
    </row>
    <row r="15" spans="1:7" ht="69.75" customHeight="1">
      <c r="A15" s="46"/>
      <c r="B15" s="21" t="s">
        <v>19</v>
      </c>
      <c r="C15" s="15" t="s">
        <v>43</v>
      </c>
      <c r="D15" s="19" t="s">
        <v>8</v>
      </c>
      <c r="E15" s="19">
        <v>2</v>
      </c>
      <c r="F15" s="19"/>
      <c r="G15" s="19"/>
    </row>
    <row r="16" spans="1:7" ht="69.75" customHeight="1">
      <c r="A16" s="46"/>
      <c r="B16" s="21" t="s">
        <v>20</v>
      </c>
      <c r="C16" s="15" t="s">
        <v>42</v>
      </c>
      <c r="D16" s="19" t="s">
        <v>8</v>
      </c>
      <c r="E16" s="19">
        <v>2</v>
      </c>
      <c r="F16" s="19"/>
      <c r="G16" s="19"/>
    </row>
    <row r="17" spans="1:7" ht="102" customHeight="1">
      <c r="A17" s="46" t="s">
        <v>21</v>
      </c>
      <c r="B17" s="21" t="s">
        <v>22</v>
      </c>
      <c r="C17" s="15"/>
      <c r="D17" s="19" t="s">
        <v>8</v>
      </c>
      <c r="E17" s="19">
        <v>2</v>
      </c>
      <c r="F17" s="19"/>
      <c r="G17" s="19"/>
    </row>
    <row r="18" spans="1:7" ht="69.75" customHeight="1">
      <c r="A18" s="46"/>
      <c r="B18" s="21" t="s">
        <v>23</v>
      </c>
      <c r="C18" s="15"/>
      <c r="D18" s="19" t="s">
        <v>8</v>
      </c>
      <c r="E18" s="19">
        <v>2</v>
      </c>
      <c r="F18" s="19"/>
      <c r="G18" s="19"/>
    </row>
    <row r="19" spans="1:7" ht="69.75" customHeight="1">
      <c r="A19" s="46"/>
      <c r="B19" s="21" t="s">
        <v>24</v>
      </c>
      <c r="C19" s="15"/>
      <c r="D19" s="19" t="s">
        <v>8</v>
      </c>
      <c r="E19" s="19">
        <v>2</v>
      </c>
      <c r="F19" s="19"/>
      <c r="G19" s="19"/>
    </row>
    <row r="20" spans="1:7" ht="69.75" customHeight="1">
      <c r="A20" s="46"/>
      <c r="B20" s="21" t="s">
        <v>25</v>
      </c>
      <c r="C20" s="15" t="s">
        <v>26</v>
      </c>
      <c r="D20" s="19" t="s">
        <v>8</v>
      </c>
      <c r="E20" s="19">
        <v>2</v>
      </c>
      <c r="F20" s="19"/>
      <c r="G20" s="19"/>
    </row>
    <row r="21" spans="1:7" ht="69.75" customHeight="1">
      <c r="A21" s="21" t="s">
        <v>27</v>
      </c>
      <c r="B21" s="21" t="s">
        <v>28</v>
      </c>
      <c r="C21" s="15"/>
      <c r="D21" s="19"/>
      <c r="E21" s="19"/>
      <c r="F21" s="19" t="s">
        <v>8</v>
      </c>
      <c r="G21" s="19">
        <v>2</v>
      </c>
    </row>
    <row r="22" spans="1:7" ht="69.75" customHeight="1">
      <c r="A22" s="21" t="s">
        <v>29</v>
      </c>
      <c r="B22" s="20" t="s">
        <v>30</v>
      </c>
      <c r="C22" s="15" t="s">
        <v>44</v>
      </c>
      <c r="D22" s="19"/>
      <c r="E22" s="19"/>
      <c r="F22" s="19" t="s">
        <v>8</v>
      </c>
      <c r="G22" s="19">
        <v>2</v>
      </c>
    </row>
    <row r="23" spans="1:7" ht="69.75" customHeight="1">
      <c r="A23" s="46" t="s">
        <v>11</v>
      </c>
      <c r="B23" s="20" t="s">
        <v>55</v>
      </c>
      <c r="C23" s="15" t="s">
        <v>12</v>
      </c>
      <c r="D23" s="19"/>
      <c r="E23" s="19"/>
      <c r="F23" s="47" t="s">
        <v>8</v>
      </c>
      <c r="G23" s="47">
        <v>4</v>
      </c>
    </row>
    <row r="24" spans="1:7" ht="69.75" customHeight="1">
      <c r="A24" s="46"/>
      <c r="B24" s="20" t="s">
        <v>56</v>
      </c>
      <c r="C24" s="15" t="s">
        <v>13</v>
      </c>
      <c r="D24" s="19"/>
      <c r="E24" s="19"/>
      <c r="F24" s="47"/>
      <c r="G24" s="47"/>
    </row>
    <row r="25" spans="1:7" ht="69.75" customHeight="1">
      <c r="A25" s="46"/>
      <c r="B25" s="20" t="s">
        <v>57</v>
      </c>
      <c r="C25" s="15" t="s">
        <v>41</v>
      </c>
      <c r="D25" s="19"/>
      <c r="E25" s="19"/>
      <c r="F25" s="47"/>
      <c r="G25" s="47"/>
    </row>
    <row r="26" spans="1:7" ht="69.75" customHeight="1">
      <c r="A26" s="46"/>
      <c r="B26" s="20" t="s">
        <v>58</v>
      </c>
      <c r="C26" s="15" t="s">
        <v>14</v>
      </c>
      <c r="D26" s="19"/>
      <c r="E26" s="19"/>
      <c r="F26" s="47"/>
      <c r="G26" s="47"/>
    </row>
    <row r="27" spans="1:7" ht="69.75" customHeight="1">
      <c r="A27" s="46" t="s">
        <v>15</v>
      </c>
      <c r="B27" s="20" t="s">
        <v>59</v>
      </c>
      <c r="C27" s="15" t="s">
        <v>16</v>
      </c>
      <c r="D27" s="19"/>
      <c r="E27" s="19"/>
      <c r="F27" s="47" t="s">
        <v>8</v>
      </c>
      <c r="G27" s="47">
        <v>4</v>
      </c>
    </row>
    <row r="28" spans="1:7" ht="69.75" customHeight="1">
      <c r="A28" s="46"/>
      <c r="B28" s="20" t="s">
        <v>60</v>
      </c>
      <c r="C28" s="15" t="s">
        <v>32</v>
      </c>
      <c r="D28" s="19"/>
      <c r="E28" s="19"/>
      <c r="F28" s="47"/>
      <c r="G28" s="47"/>
    </row>
    <row r="29" spans="1:7" ht="32.25" customHeight="1"/>
    <row r="30" spans="1:7" ht="17.25" customHeight="1"/>
    <row r="31" spans="1:7" ht="17.25" customHeight="1"/>
    <row r="32" spans="1:7" ht="17.25" customHeight="1"/>
    <row r="33" spans="1:2" ht="17.25" customHeight="1"/>
    <row r="34" spans="1:2" ht="17.25" customHeight="1"/>
    <row r="35" spans="1:2" ht="17.25" customHeight="1">
      <c r="A35" s="1"/>
      <c r="B35" s="2"/>
    </row>
    <row r="36" spans="1:2" ht="17.25" customHeight="1">
      <c r="A36" s="1"/>
      <c r="B36" s="2"/>
    </row>
    <row r="37" spans="1:2" ht="17.25" customHeight="1">
      <c r="A37" s="1"/>
      <c r="B37" s="2"/>
    </row>
    <row r="38" spans="1:2" ht="17.25" customHeight="1">
      <c r="A38" s="1"/>
      <c r="B38" s="2"/>
    </row>
    <row r="39" spans="1:2" ht="17.25" customHeight="1">
      <c r="A39" s="1"/>
      <c r="B39" s="2"/>
    </row>
    <row r="40" spans="1:2" ht="17.25" customHeight="1">
      <c r="A40" s="1"/>
      <c r="B40" s="2"/>
    </row>
    <row r="41" spans="1:2" ht="17.25" customHeight="1">
      <c r="A41" s="1"/>
      <c r="B41" s="2"/>
    </row>
    <row r="42" spans="1:2" ht="17.25" customHeight="1">
      <c r="A42" s="1"/>
      <c r="B42" s="2"/>
    </row>
    <row r="43" spans="1:2" ht="17.25" customHeight="1">
      <c r="A43" s="1"/>
      <c r="B43" s="2"/>
    </row>
    <row r="44" spans="1:2" ht="17.25" customHeight="1">
      <c r="A44" s="1"/>
      <c r="B44" s="2"/>
    </row>
    <row r="45" spans="1:2" ht="17.25" customHeight="1">
      <c r="A45" s="1"/>
      <c r="B45" s="2"/>
    </row>
    <row r="46" spans="1:2" ht="17.25" customHeight="1">
      <c r="A46" s="1"/>
      <c r="B46" s="2"/>
    </row>
    <row r="47" spans="1:2" ht="17.25" customHeight="1">
      <c r="A47" s="1"/>
      <c r="B47" s="2"/>
    </row>
    <row r="48" spans="1:2" ht="17.25" customHeight="1">
      <c r="A48" s="1"/>
      <c r="B48" s="2"/>
    </row>
    <row r="49" spans="1:2" ht="17.25" customHeight="1">
      <c r="A49" s="1"/>
      <c r="B49" s="2"/>
    </row>
    <row r="50" spans="1:2" ht="17.25" customHeight="1">
      <c r="A50" s="1"/>
      <c r="B50" s="2"/>
    </row>
    <row r="51" spans="1:2" ht="17.25" customHeight="1">
      <c r="A51" s="1"/>
      <c r="B51" s="2"/>
    </row>
    <row r="52" spans="1:2" ht="17.25" customHeight="1">
      <c r="A52" s="1"/>
      <c r="B52" s="2"/>
    </row>
    <row r="53" spans="1:2" ht="17.25" customHeight="1">
      <c r="A53" s="1"/>
      <c r="B53" s="2"/>
    </row>
    <row r="54" spans="1:2" ht="17.25" customHeight="1">
      <c r="A54" s="1"/>
      <c r="B54" s="2"/>
    </row>
    <row r="55" spans="1:2" ht="17.25" customHeight="1">
      <c r="A55" s="1"/>
      <c r="B55" s="2"/>
    </row>
    <row r="56" spans="1:2" ht="17.25" customHeight="1">
      <c r="A56" s="1"/>
      <c r="B56" s="2"/>
    </row>
    <row r="57" spans="1:2" ht="17.25" customHeight="1">
      <c r="A57" s="1"/>
      <c r="B57" s="2"/>
    </row>
    <row r="58" spans="1:2" ht="17.25" customHeight="1">
      <c r="A58" s="1"/>
      <c r="B58" s="2"/>
    </row>
    <row r="59" spans="1:2" ht="17.25" customHeight="1">
      <c r="A59" s="1"/>
      <c r="B59" s="2"/>
    </row>
    <row r="60" spans="1:2" ht="17.25" customHeight="1">
      <c r="A60" s="1"/>
      <c r="B60" s="2"/>
    </row>
    <row r="61" spans="1:2" ht="17.25" customHeight="1">
      <c r="A61" s="1"/>
      <c r="B61" s="2"/>
    </row>
    <row r="62" spans="1:2" ht="17.25" customHeight="1">
      <c r="A62" s="1"/>
      <c r="B62" s="2"/>
    </row>
    <row r="63" spans="1:2" ht="17.25" customHeight="1">
      <c r="A63" s="1"/>
      <c r="B63" s="2"/>
    </row>
    <row r="64" spans="1:2" ht="17.25" customHeight="1">
      <c r="A64" s="1"/>
      <c r="B64" s="2"/>
    </row>
    <row r="65" spans="1:2" ht="17.25" customHeight="1">
      <c r="A65" s="1"/>
      <c r="B65" s="2"/>
    </row>
    <row r="66" spans="1:2" ht="17.25" customHeight="1">
      <c r="A66" s="1"/>
      <c r="B66" s="2"/>
    </row>
    <row r="67" spans="1:2" ht="17.25" customHeight="1">
      <c r="A67" s="1"/>
      <c r="B67" s="2"/>
    </row>
    <row r="68" spans="1:2" ht="17.25" customHeight="1">
      <c r="A68" s="1"/>
      <c r="B68" s="2"/>
    </row>
    <row r="69" spans="1:2" ht="17.25" customHeight="1">
      <c r="A69" s="1"/>
      <c r="B69" s="2"/>
    </row>
    <row r="70" spans="1:2" ht="17.25" customHeight="1">
      <c r="A70" s="1"/>
      <c r="B70" s="2"/>
    </row>
    <row r="71" spans="1:2" ht="17.25" customHeight="1">
      <c r="A71" s="1"/>
      <c r="B71" s="2"/>
    </row>
    <row r="72" spans="1:2" ht="17.25" customHeight="1">
      <c r="A72" s="1"/>
      <c r="B72" s="2"/>
    </row>
    <row r="73" spans="1:2" ht="17.25" customHeight="1">
      <c r="A73" s="1"/>
      <c r="B73" s="2"/>
    </row>
    <row r="74" spans="1:2" ht="17.25" customHeight="1">
      <c r="A74" s="1"/>
      <c r="B74" s="2"/>
    </row>
    <row r="75" spans="1:2" ht="17.25" customHeight="1">
      <c r="A75" s="1"/>
      <c r="B75" s="2"/>
    </row>
    <row r="76" spans="1:2" ht="17.25" customHeight="1">
      <c r="A76" s="1"/>
      <c r="B76" s="2"/>
    </row>
    <row r="77" spans="1:2" ht="17.25" customHeight="1">
      <c r="A77" s="1"/>
      <c r="B77" s="2"/>
    </row>
    <row r="78" spans="1:2" ht="17.25" customHeight="1">
      <c r="A78" s="1"/>
      <c r="B78" s="2"/>
    </row>
    <row r="79" spans="1:2" ht="17.25" customHeight="1">
      <c r="A79" s="1"/>
      <c r="B79" s="2"/>
    </row>
    <row r="80" spans="1:2" ht="17.25" customHeight="1">
      <c r="A80" s="1"/>
      <c r="B80" s="2"/>
    </row>
    <row r="81" spans="1:2" ht="17.25" customHeight="1">
      <c r="A81" s="1"/>
      <c r="B81" s="2"/>
    </row>
    <row r="82" spans="1:2" ht="17.25" customHeight="1">
      <c r="A82" s="1"/>
      <c r="B82" s="2"/>
    </row>
    <row r="83" spans="1:2" ht="17.25" customHeight="1">
      <c r="A83" s="1"/>
      <c r="B83" s="2"/>
    </row>
    <row r="84" spans="1:2" ht="17.25" customHeight="1">
      <c r="A84" s="1"/>
      <c r="B84" s="2"/>
    </row>
    <row r="85" spans="1:2" ht="17.25" customHeight="1">
      <c r="A85" s="1"/>
      <c r="B85" s="2"/>
    </row>
    <row r="86" spans="1:2" ht="17.25" customHeight="1">
      <c r="A86" s="1"/>
      <c r="B86" s="2"/>
    </row>
    <row r="87" spans="1:2" ht="17.25" customHeight="1">
      <c r="A87" s="1"/>
      <c r="B87" s="2"/>
    </row>
    <row r="88" spans="1:2" ht="17.25" customHeight="1">
      <c r="A88" s="1"/>
      <c r="B88" s="2"/>
    </row>
    <row r="89" spans="1:2" ht="17.25" customHeight="1">
      <c r="A89" s="1"/>
      <c r="B89" s="2"/>
    </row>
    <row r="90" spans="1:2" ht="17.25" customHeight="1">
      <c r="A90" s="1"/>
      <c r="B90" s="2"/>
    </row>
    <row r="91" spans="1:2" ht="17.25" customHeight="1">
      <c r="A91" s="1"/>
      <c r="B91" s="2"/>
    </row>
    <row r="92" spans="1:2" ht="17.25" customHeight="1">
      <c r="A92" s="1"/>
      <c r="B92" s="2"/>
    </row>
    <row r="93" spans="1:2" ht="17.25" customHeight="1">
      <c r="A93" s="1"/>
      <c r="B93" s="2"/>
    </row>
    <row r="94" spans="1:2" ht="17.25" customHeight="1">
      <c r="A94" s="1"/>
      <c r="B94" s="2"/>
    </row>
    <row r="95" spans="1:2" ht="17.25" customHeight="1">
      <c r="A95" s="1"/>
      <c r="B95" s="2"/>
    </row>
    <row r="96" spans="1:2" ht="17.25" customHeight="1">
      <c r="A96" s="1"/>
      <c r="B96" s="2"/>
    </row>
    <row r="97" spans="1:2" ht="17.25" customHeight="1">
      <c r="A97" s="1"/>
      <c r="B97" s="2"/>
    </row>
    <row r="98" spans="1:2" ht="17.25" customHeight="1">
      <c r="A98" s="1"/>
      <c r="B98" s="2"/>
    </row>
    <row r="99" spans="1:2" ht="17.25" customHeight="1">
      <c r="A99" s="1"/>
      <c r="B99" s="2"/>
    </row>
    <row r="100" spans="1:2" ht="17.25" customHeight="1">
      <c r="A100" s="1"/>
      <c r="B100" s="2"/>
    </row>
  </sheetData>
  <mergeCells count="21">
    <mergeCell ref="F1:G1"/>
    <mergeCell ref="F2:G2"/>
    <mergeCell ref="F3:G3"/>
    <mergeCell ref="D4:G4"/>
    <mergeCell ref="A7:A8"/>
    <mergeCell ref="D7:D8"/>
    <mergeCell ref="E7:E8"/>
    <mergeCell ref="A14:A16"/>
    <mergeCell ref="A17:A20"/>
    <mergeCell ref="A9:A10"/>
    <mergeCell ref="D9:D10"/>
    <mergeCell ref="E9:E10"/>
    <mergeCell ref="A11:A13"/>
    <mergeCell ref="D11:D13"/>
    <mergeCell ref="E11:E13"/>
    <mergeCell ref="A23:A26"/>
    <mergeCell ref="F23:F26"/>
    <mergeCell ref="G23:G26"/>
    <mergeCell ref="A27:A28"/>
    <mergeCell ref="F27:F28"/>
    <mergeCell ref="G27:G28"/>
  </mergeCells>
  <phoneticPr fontId="13" type="noConversion"/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9"/>
  <sheetViews>
    <sheetView workbookViewId="0">
      <selection activeCell="C2" sqref="C2"/>
    </sheetView>
  </sheetViews>
  <sheetFormatPr baseColWidth="10" defaultRowHeight="15"/>
  <cols>
    <col min="1" max="1" width="16" style="23" customWidth="1"/>
    <col min="2" max="2" width="31" style="23" customWidth="1"/>
    <col min="3" max="3" width="41.28515625" style="23" customWidth="1"/>
    <col min="4" max="4" width="13.85546875" style="23" customWidth="1"/>
    <col min="5" max="5" width="16" style="23" customWidth="1"/>
    <col min="6" max="6" width="12.7109375" style="23" customWidth="1"/>
    <col min="7" max="16384" width="11.42578125" style="23"/>
  </cols>
  <sheetData>
    <row r="1" spans="1:12">
      <c r="A1" s="22"/>
      <c r="B1" s="22"/>
      <c r="C1" s="22"/>
      <c r="D1" s="22"/>
      <c r="E1" s="22"/>
      <c r="F1" s="45"/>
      <c r="G1" s="22"/>
      <c r="H1" s="22"/>
      <c r="I1" s="22"/>
    </row>
    <row r="2" spans="1:12" ht="60">
      <c r="A2" s="24" t="s">
        <v>62</v>
      </c>
      <c r="B2" s="24" t="s">
        <v>63</v>
      </c>
      <c r="C2" s="24" t="s">
        <v>64</v>
      </c>
      <c r="D2" s="24" t="s">
        <v>65</v>
      </c>
      <c r="E2" s="24" t="s">
        <v>66</v>
      </c>
      <c r="F2" s="24" t="s">
        <v>67</v>
      </c>
      <c r="G2" s="24" t="s">
        <v>68</v>
      </c>
      <c r="H2" s="24" t="s">
        <v>69</v>
      </c>
      <c r="I2" s="24" t="s">
        <v>70</v>
      </c>
    </row>
    <row r="3" spans="1:12" ht="45">
      <c r="A3" s="52">
        <v>6</v>
      </c>
      <c r="B3" s="62" t="s">
        <v>71</v>
      </c>
      <c r="C3" s="25" t="s">
        <v>72</v>
      </c>
      <c r="D3" s="25"/>
      <c r="E3" s="22"/>
      <c r="F3" s="22"/>
      <c r="G3" s="22"/>
      <c r="H3" s="22"/>
      <c r="I3" s="22"/>
      <c r="K3" s="26"/>
    </row>
    <row r="4" spans="1:12" ht="45">
      <c r="A4" s="52"/>
      <c r="B4" s="62"/>
      <c r="C4" s="25" t="s">
        <v>73</v>
      </c>
      <c r="D4" s="25"/>
      <c r="E4" s="22"/>
      <c r="F4" s="22"/>
      <c r="G4" s="22"/>
      <c r="H4" s="22"/>
      <c r="I4" s="22"/>
    </row>
    <row r="5" spans="1:12">
      <c r="A5" s="52"/>
      <c r="B5" s="62"/>
      <c r="C5" s="27" t="s">
        <v>74</v>
      </c>
      <c r="D5" s="28">
        <v>8</v>
      </c>
      <c r="E5" s="29">
        <v>56</v>
      </c>
      <c r="F5" s="29">
        <v>72</v>
      </c>
      <c r="G5" s="30">
        <f>SUM(D5:F5)</f>
        <v>136</v>
      </c>
      <c r="H5" s="29">
        <f>I5-G5</f>
        <v>152</v>
      </c>
      <c r="I5" s="29">
        <f>6*3*16</f>
        <v>288</v>
      </c>
      <c r="K5" s="31"/>
      <c r="L5" s="26"/>
    </row>
    <row r="6" spans="1:12" ht="30">
      <c r="A6" s="59">
        <v>4</v>
      </c>
      <c r="B6" s="63" t="s">
        <v>75</v>
      </c>
      <c r="C6" s="32" t="s">
        <v>76</v>
      </c>
      <c r="D6" s="32"/>
      <c r="E6" s="22"/>
      <c r="F6" s="22"/>
      <c r="G6" s="22"/>
      <c r="H6" s="22"/>
      <c r="I6" s="22"/>
    </row>
    <row r="7" spans="1:12" ht="45">
      <c r="A7" s="60"/>
      <c r="B7" s="64"/>
      <c r="C7" s="32" t="s">
        <v>77</v>
      </c>
      <c r="D7" s="32"/>
      <c r="E7" s="22"/>
      <c r="F7" s="22"/>
      <c r="G7" s="22"/>
      <c r="H7" s="22"/>
      <c r="I7" s="22"/>
    </row>
    <row r="8" spans="1:12">
      <c r="A8" s="61"/>
      <c r="B8" s="65"/>
      <c r="C8" s="28" t="s">
        <v>78</v>
      </c>
      <c r="D8" s="28">
        <v>4</v>
      </c>
      <c r="E8" s="29">
        <v>28</v>
      </c>
      <c r="F8" s="29">
        <v>48</v>
      </c>
      <c r="G8" s="30">
        <f>SUM(D8:F8)</f>
        <v>80</v>
      </c>
      <c r="H8" s="29">
        <f>I8-G8</f>
        <v>112</v>
      </c>
      <c r="I8" s="29">
        <f>4*3*16</f>
        <v>192</v>
      </c>
    </row>
    <row r="9" spans="1:12" ht="45" customHeight="1">
      <c r="A9" s="52">
        <v>2</v>
      </c>
      <c r="B9" s="63" t="s">
        <v>79</v>
      </c>
      <c r="C9" s="32" t="s">
        <v>80</v>
      </c>
      <c r="D9" s="32"/>
      <c r="E9" s="22"/>
      <c r="F9" s="22"/>
      <c r="G9" s="22"/>
      <c r="H9" s="22"/>
      <c r="I9" s="22"/>
    </row>
    <row r="10" spans="1:12">
      <c r="A10" s="52"/>
      <c r="B10" s="65"/>
      <c r="C10" s="28" t="s">
        <v>81</v>
      </c>
      <c r="D10" s="28">
        <v>2</v>
      </c>
      <c r="E10" s="30">
        <v>14</v>
      </c>
      <c r="F10" s="30">
        <v>24</v>
      </c>
      <c r="G10" s="30">
        <f>SUM(D10:F10)</f>
        <v>40</v>
      </c>
      <c r="H10" s="30">
        <f>I10-G10</f>
        <v>56</v>
      </c>
      <c r="I10" s="30">
        <f>2*3*16</f>
        <v>96</v>
      </c>
      <c r="K10" s="26"/>
    </row>
    <row r="11" spans="1:12" ht="30">
      <c r="A11" s="59">
        <v>4</v>
      </c>
      <c r="B11" s="53" t="s">
        <v>10</v>
      </c>
      <c r="C11" s="32" t="s">
        <v>82</v>
      </c>
      <c r="D11" s="32"/>
      <c r="E11" s="22"/>
      <c r="F11" s="33"/>
      <c r="G11" s="22"/>
      <c r="H11" s="22"/>
      <c r="I11" s="22"/>
    </row>
    <row r="12" spans="1:12">
      <c r="A12" s="60"/>
      <c r="B12" s="54"/>
      <c r="C12" s="32" t="s">
        <v>83</v>
      </c>
      <c r="D12" s="32"/>
      <c r="E12" s="22"/>
      <c r="F12" s="33"/>
      <c r="G12" s="22"/>
      <c r="H12" s="22"/>
      <c r="I12" s="22"/>
    </row>
    <row r="13" spans="1:12" ht="30">
      <c r="A13" s="60"/>
      <c r="B13" s="54"/>
      <c r="C13" s="32" t="s">
        <v>84</v>
      </c>
      <c r="D13" s="32"/>
      <c r="E13" s="22"/>
      <c r="F13" s="33"/>
      <c r="G13" s="22"/>
      <c r="H13" s="22"/>
      <c r="I13" s="22"/>
    </row>
    <row r="14" spans="1:12">
      <c r="A14" s="61"/>
      <c r="B14" s="55"/>
      <c r="C14" s="32" t="s">
        <v>85</v>
      </c>
      <c r="D14" s="28">
        <v>4</v>
      </c>
      <c r="E14" s="29">
        <v>28</v>
      </c>
      <c r="F14" s="29">
        <v>48</v>
      </c>
      <c r="G14" s="30">
        <f>SUM(D14:F14)</f>
        <v>80</v>
      </c>
      <c r="H14" s="29">
        <f>I14-G14</f>
        <v>112</v>
      </c>
      <c r="I14" s="29">
        <f>4*3*16</f>
        <v>192</v>
      </c>
      <c r="J14" s="23" t="s">
        <v>86</v>
      </c>
    </row>
    <row r="15" spans="1:12">
      <c r="A15" s="52">
        <v>2</v>
      </c>
      <c r="B15" s="53" t="s">
        <v>87</v>
      </c>
      <c r="C15" s="32" t="s">
        <v>88</v>
      </c>
      <c r="D15" s="32"/>
      <c r="E15" s="22"/>
      <c r="F15" s="22"/>
      <c r="G15" s="22"/>
      <c r="H15" s="22"/>
      <c r="I15" s="22"/>
    </row>
    <row r="16" spans="1:12">
      <c r="A16" s="52"/>
      <c r="B16" s="55"/>
      <c r="C16" s="32" t="s">
        <v>89</v>
      </c>
      <c r="D16" s="28">
        <v>2</v>
      </c>
      <c r="E16" s="30">
        <v>14</v>
      </c>
      <c r="F16" s="30">
        <v>24</v>
      </c>
      <c r="G16" s="30">
        <f>SUM(D16:F16)</f>
        <v>40</v>
      </c>
      <c r="H16" s="30">
        <f>I16-G16</f>
        <v>56</v>
      </c>
      <c r="I16" s="30">
        <f>2*3*16</f>
        <v>96</v>
      </c>
      <c r="J16" s="23" t="s">
        <v>86</v>
      </c>
    </row>
    <row r="17" spans="1:9" ht="30">
      <c r="A17" s="24" t="s">
        <v>62</v>
      </c>
      <c r="B17" s="24" t="s">
        <v>63</v>
      </c>
      <c r="C17" s="24" t="s">
        <v>64</v>
      </c>
      <c r="D17" s="24"/>
      <c r="E17" s="24"/>
      <c r="F17" s="24"/>
      <c r="G17" s="24"/>
      <c r="H17" s="24"/>
      <c r="I17" s="24"/>
    </row>
    <row r="18" spans="1:9">
      <c r="A18" s="59">
        <v>4</v>
      </c>
      <c r="B18" s="53" t="s">
        <v>90</v>
      </c>
      <c r="C18" s="34" t="s">
        <v>91</v>
      </c>
      <c r="D18" s="34"/>
      <c r="E18" s="33"/>
      <c r="F18" s="33"/>
      <c r="G18" s="22"/>
      <c r="H18" s="22"/>
      <c r="I18" s="22"/>
    </row>
    <row r="19" spans="1:9" ht="25.5">
      <c r="A19" s="60"/>
      <c r="B19" s="54"/>
      <c r="C19" s="34" t="s">
        <v>92</v>
      </c>
      <c r="D19" s="34"/>
      <c r="E19" s="22"/>
      <c r="F19" s="33"/>
      <c r="G19" s="22"/>
      <c r="H19" s="22"/>
      <c r="I19" s="22"/>
    </row>
    <row r="20" spans="1:9" ht="25.5">
      <c r="A20" s="60"/>
      <c r="B20" s="54"/>
      <c r="C20" s="34" t="s">
        <v>93</v>
      </c>
      <c r="D20" s="34"/>
      <c r="E20" s="22"/>
      <c r="F20" s="33"/>
      <c r="G20" s="22"/>
      <c r="H20" s="22"/>
      <c r="I20" s="22"/>
    </row>
    <row r="21" spans="1:9" ht="60">
      <c r="A21" s="60"/>
      <c r="B21" s="54"/>
      <c r="C21" s="35" t="s">
        <v>94</v>
      </c>
      <c r="D21" s="35"/>
      <c r="E21" s="22"/>
      <c r="F21" s="33"/>
      <c r="G21" s="22"/>
      <c r="H21" s="22"/>
      <c r="I21" s="22"/>
    </row>
    <row r="22" spans="1:9">
      <c r="A22" s="61"/>
      <c r="B22" s="55"/>
      <c r="C22" s="36" t="s">
        <v>95</v>
      </c>
      <c r="D22" s="28">
        <v>4</v>
      </c>
      <c r="E22" s="29">
        <v>28</v>
      </c>
      <c r="F22" s="29">
        <v>48</v>
      </c>
      <c r="G22" s="30">
        <f>SUM(D22:F22)</f>
        <v>80</v>
      </c>
      <c r="H22" s="29">
        <f>I22-G22</f>
        <v>112</v>
      </c>
      <c r="I22" s="29">
        <f>4*3*16</f>
        <v>192</v>
      </c>
    </row>
    <row r="23" spans="1:9">
      <c r="A23" s="37">
        <v>2</v>
      </c>
      <c r="B23" s="23" t="s">
        <v>27</v>
      </c>
      <c r="C23" s="36" t="s">
        <v>27</v>
      </c>
      <c r="D23" s="36">
        <v>3</v>
      </c>
      <c r="E23" s="29">
        <v>21</v>
      </c>
      <c r="F23" s="29"/>
      <c r="G23" s="30">
        <f>SUM(D23:F23)</f>
        <v>24</v>
      </c>
      <c r="H23" s="30">
        <f>I23-G23</f>
        <v>72</v>
      </c>
      <c r="I23" s="30">
        <f>2*3*16</f>
        <v>96</v>
      </c>
    </row>
    <row r="24" spans="1:9" ht="30">
      <c r="A24" s="52">
        <v>4</v>
      </c>
      <c r="B24" s="53" t="s">
        <v>15</v>
      </c>
      <c r="C24" s="35" t="s">
        <v>96</v>
      </c>
      <c r="D24" s="35"/>
      <c r="E24" s="22"/>
      <c r="F24" s="33"/>
      <c r="G24" s="22"/>
      <c r="H24" s="22"/>
      <c r="I24" s="22"/>
    </row>
    <row r="25" spans="1:9" ht="30">
      <c r="A25" s="52"/>
      <c r="B25" s="54"/>
      <c r="C25" s="35" t="s">
        <v>97</v>
      </c>
      <c r="D25" s="35"/>
      <c r="E25" s="22"/>
      <c r="F25" s="33"/>
      <c r="G25" s="22"/>
      <c r="H25" s="22"/>
      <c r="I25" s="22"/>
    </row>
    <row r="26" spans="1:9">
      <c r="A26" s="52"/>
      <c r="B26" s="55"/>
      <c r="C26" s="38" t="s">
        <v>98</v>
      </c>
      <c r="D26" s="28">
        <v>4</v>
      </c>
      <c r="E26" s="29">
        <v>28</v>
      </c>
      <c r="F26" s="29">
        <v>48</v>
      </c>
      <c r="G26" s="30">
        <f>SUM(D26:F26)</f>
        <v>80</v>
      </c>
      <c r="H26" s="29">
        <f>I26-G26</f>
        <v>112</v>
      </c>
      <c r="I26" s="29">
        <f>4*3*16</f>
        <v>192</v>
      </c>
    </row>
    <row r="27" spans="1:9" ht="25.5">
      <c r="A27" s="37">
        <v>2</v>
      </c>
      <c r="B27" s="39" t="s">
        <v>99</v>
      </c>
      <c r="C27" s="36" t="s">
        <v>30</v>
      </c>
      <c r="D27" s="28">
        <v>2</v>
      </c>
      <c r="E27" s="30">
        <v>14</v>
      </c>
      <c r="F27" s="30">
        <v>24</v>
      </c>
      <c r="G27" s="30">
        <f>SUM(D27:F27)</f>
        <v>40</v>
      </c>
      <c r="H27" s="30">
        <f>I27-G27</f>
        <v>56</v>
      </c>
      <c r="I27" s="30">
        <f>2*3*16</f>
        <v>96</v>
      </c>
    </row>
    <row r="28" spans="1:9">
      <c r="A28" s="40">
        <f>SUM(A3:A27)</f>
        <v>30</v>
      </c>
      <c r="B28" s="56"/>
      <c r="C28" s="56"/>
      <c r="D28" s="56"/>
      <c r="E28" s="56"/>
      <c r="F28" s="56"/>
      <c r="G28" s="56"/>
      <c r="H28" s="56"/>
      <c r="I28" s="56"/>
    </row>
    <row r="29" spans="1:9">
      <c r="A29" s="22" t="s">
        <v>100</v>
      </c>
      <c r="B29" s="22"/>
      <c r="C29" s="22"/>
      <c r="D29" s="22">
        <f t="shared" ref="D29:F29" si="0">SUM(D3:D27)</f>
        <v>33</v>
      </c>
      <c r="E29" s="22">
        <f t="shared" si="0"/>
        <v>231</v>
      </c>
      <c r="F29" s="22">
        <f t="shared" si="0"/>
        <v>336</v>
      </c>
      <c r="G29" s="22">
        <f>SUM(G3:G27)</f>
        <v>600</v>
      </c>
      <c r="H29" s="22">
        <f>SUM(H3:H27)</f>
        <v>840</v>
      </c>
      <c r="I29" s="22">
        <f>SUM(I3:I27)</f>
        <v>1440</v>
      </c>
    </row>
    <row r="30" spans="1:9">
      <c r="A30" s="22" t="s">
        <v>101</v>
      </c>
      <c r="B30" s="22"/>
      <c r="C30" s="22"/>
      <c r="D30" s="41">
        <f>D29/I29</f>
        <v>2.2916666666666665E-2</v>
      </c>
      <c r="E30" s="41">
        <f>E29/I29</f>
        <v>0.16041666666666668</v>
      </c>
      <c r="F30" s="41">
        <f>F29/I29</f>
        <v>0.23333333333333334</v>
      </c>
      <c r="G30" s="41">
        <f>G29/I29</f>
        <v>0.41666666666666669</v>
      </c>
      <c r="H30" s="41">
        <f>H29/I29</f>
        <v>0.58333333333333337</v>
      </c>
      <c r="I30" s="41">
        <v>1</v>
      </c>
    </row>
    <row r="31" spans="1:9" ht="15" customHeight="1"/>
    <row r="32" spans="1:9">
      <c r="F32" s="42" t="s">
        <v>102</v>
      </c>
      <c r="G32" s="22">
        <f>SUM(A3,A6,A11,A18,A24)</f>
        <v>22</v>
      </c>
      <c r="H32" s="41">
        <f>G32/30</f>
        <v>0.73333333333333328</v>
      </c>
    </row>
    <row r="33" spans="2:8" ht="15" customHeight="1">
      <c r="F33" s="42" t="s">
        <v>103</v>
      </c>
      <c r="G33" s="22">
        <f>A23</f>
        <v>2</v>
      </c>
      <c r="H33" s="41">
        <f t="shared" ref="H33:H34" si="1">G33/30</f>
        <v>6.6666666666666666E-2</v>
      </c>
    </row>
    <row r="34" spans="2:8">
      <c r="C34" s="43"/>
      <c r="D34" s="43"/>
      <c r="F34" s="42" t="s">
        <v>104</v>
      </c>
      <c r="G34" s="22">
        <f>A9+A15+A27</f>
        <v>6</v>
      </c>
      <c r="H34" s="41">
        <f t="shared" si="1"/>
        <v>0.2</v>
      </c>
    </row>
    <row r="35" spans="2:8">
      <c r="B35" s="22">
        <f>3*SUM(A3:A16)*16</f>
        <v>864</v>
      </c>
      <c r="C35" s="22" t="s">
        <v>105</v>
      </c>
    </row>
    <row r="36" spans="2:8" ht="22.5" customHeight="1">
      <c r="B36" s="22">
        <f>3*SUM(A18:A27)*16</f>
        <v>576</v>
      </c>
      <c r="C36" s="22" t="s">
        <v>106</v>
      </c>
      <c r="F36" s="57" t="s">
        <v>107</v>
      </c>
      <c r="G36" s="58"/>
      <c r="H36" s="41">
        <f>SUM(F3:F27)/I29</f>
        <v>0.23333333333333334</v>
      </c>
    </row>
    <row r="37" spans="2:8" ht="45" customHeight="1">
      <c r="F37" s="57" t="s">
        <v>108</v>
      </c>
      <c r="G37" s="58"/>
      <c r="H37" s="41">
        <f>(SUM(D3:D27)+SUM(E3:E27))/I29</f>
        <v>0.18333333333333332</v>
      </c>
    </row>
    <row r="38" spans="2:8" ht="22.5" customHeight="1">
      <c r="F38" s="57" t="s">
        <v>109</v>
      </c>
      <c r="G38" s="58"/>
      <c r="H38" s="41">
        <f>SUM(H3:H27)/I29</f>
        <v>0.58333333333333337</v>
      </c>
    </row>
    <row r="39" spans="2:8">
      <c r="H39" s="44">
        <f>SUM(H36:H38)</f>
        <v>1</v>
      </c>
    </row>
  </sheetData>
  <mergeCells count="18">
    <mergeCell ref="A3:A5"/>
    <mergeCell ref="B3:B5"/>
    <mergeCell ref="A6:A8"/>
    <mergeCell ref="B6:B8"/>
    <mergeCell ref="A9:A10"/>
    <mergeCell ref="B9:B10"/>
    <mergeCell ref="F38:G38"/>
    <mergeCell ref="A11:A14"/>
    <mergeCell ref="B11:B14"/>
    <mergeCell ref="A15:A16"/>
    <mergeCell ref="B15:B16"/>
    <mergeCell ref="A18:A22"/>
    <mergeCell ref="B18:B22"/>
    <mergeCell ref="A24:A26"/>
    <mergeCell ref="B24:B26"/>
    <mergeCell ref="B28:I28"/>
    <mergeCell ref="F36:G36"/>
    <mergeCell ref="F37:G3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Malla por creditos</vt:lpstr>
      <vt:lpstr>Malla por horas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Anónimo</dc:creator>
  <cp:lastModifiedBy>patricia baron</cp:lastModifiedBy>
  <dcterms:created xsi:type="dcterms:W3CDTF">2021-11-02T15:38:12Z</dcterms:created>
  <dcterms:modified xsi:type="dcterms:W3CDTF">2024-12-11T13:23:07Z</dcterms:modified>
</cp:coreProperties>
</file>